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calcolo O.D. 20-21 ATA" sheetId="1" r:id="rId1"/>
    <sheet name="OD ATA 20-21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<sst xmlns="http://schemas.openxmlformats.org/spreadsheetml/2006/main" count="82" uniqueCount="40">
  <si>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provincia</t>
  </si>
  <si>
    <t>Tab A</t>
  </si>
  <si>
    <t>Tab B</t>
  </si>
  <si>
    <t>Tab C</t>
  </si>
  <si>
    <t>Tab D</t>
  </si>
  <si>
    <t>Tab E</t>
  </si>
  <si>
    <t>Tab F</t>
  </si>
  <si>
    <t>TOTALE</t>
  </si>
  <si>
    <t>Assistenti amministrativi</t>
  </si>
  <si>
    <t>Assistenti tecnici</t>
  </si>
  <si>
    <t>Collaboratori scolastici</t>
  </si>
  <si>
    <t>DSGA</t>
  </si>
  <si>
    <t>TOTALE ORGANICO 2019/20</t>
  </si>
  <si>
    <t>incremento</t>
  </si>
  <si>
    <t xml:space="preserve"> di cui POSTI ACCANTONATI PER CONTRATTI ED EX LSU</t>
  </si>
  <si>
    <t>Frosinone</t>
  </si>
  <si>
    <t>Latina</t>
  </si>
  <si>
    <t>Rieti</t>
  </si>
  <si>
    <t>Roma</t>
  </si>
  <si>
    <t>Viterbo</t>
  </si>
  <si>
    <t>LAZIO</t>
  </si>
  <si>
    <t>*INCREMENTO EFFETTIVO  PER  EFFETTO DI INCREMENTO  TRASFORMAZIONI  EX CO.CO.CO ( 11= 22 POSTI  A.S. 2018/2019 , 27 = 54 POSTI  A.S. 2020/21)</t>
  </si>
  <si>
    <t>frosinone</t>
  </si>
  <si>
    <t>latina</t>
  </si>
  <si>
    <t>rieti</t>
  </si>
  <si>
    <t>roma</t>
  </si>
  <si>
    <t>viterbo</t>
  </si>
  <si>
    <t>accantonamenti</t>
  </si>
  <si>
    <t>TOTALE ORGANICO 2020/21</t>
  </si>
  <si>
    <t>TOTALE ORGANICO 2020/21 *</t>
  </si>
  <si>
    <t>incremento *</t>
  </si>
  <si>
    <t>\</t>
  </si>
  <si>
    <t xml:space="preserve"> di cui ulteriori profili 19/20 e 20/21</t>
  </si>
  <si>
    <t>collaboratori scolastici</t>
  </si>
  <si>
    <t xml:space="preserve"> di cui accantonamenti</t>
  </si>
  <si>
    <t xml:space="preserve"> di cui incremento</t>
  </si>
  <si>
    <t xml:space="preserve">di cui incremento </t>
  </si>
  <si>
    <t>incremento totale</t>
  </si>
  <si>
    <t>totale organico diritto ATA  2020/21</t>
  </si>
  <si>
    <t>TAB 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</si>
</sst>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10" xfId="48" applyFont="1" applyBorder="1">
      <alignment/>
      <protection/>
    </xf>
    <xf numFmtId="0" fontId="4" fillId="0" borderId="11" xfId="48" applyFont="1" applyBorder="1">
      <alignment/>
      <protection/>
    </xf>
    <xf numFmtId="0" fontId="5" fillId="0" borderId="12" xfId="48" applyFont="1" applyBorder="1">
      <alignment/>
      <protection/>
    </xf>
    <xf numFmtId="0" fontId="5" fillId="0" borderId="10" xfId="48" applyFont="1" applyBorder="1" applyAlignment="1">
      <alignment vertical="center" wrapText="1"/>
      <protection/>
    </xf>
    <xf numFmtId="0" fontId="5" fillId="0" borderId="13" xfId="48" applyFont="1" applyBorder="1">
      <alignment/>
      <protection/>
    </xf>
    <xf numFmtId="0" fontId="5" fillId="0" borderId="13" xfId="48" applyFont="1" applyBorder="1" applyAlignment="1">
      <alignment vertical="center" wrapText="1"/>
      <protection/>
    </xf>
    <xf numFmtId="0" fontId="5" fillId="0" borderId="0" xfId="48" applyFont="1" applyBorder="1">
      <alignment/>
      <protection/>
    </xf>
    <xf numFmtId="0" fontId="5" fillId="0" borderId="0" xfId="48" applyFont="1" applyBorder="1" applyAlignment="1">
      <alignment vertical="center" wrapText="1"/>
      <protection/>
    </xf>
    <xf numFmtId="0" fontId="4" fillId="0" borderId="14" xfId="48" applyFont="1" applyBorder="1">
      <alignment/>
      <protection/>
    </xf>
    <xf numFmtId="0" fontId="4" fillId="0" borderId="15" xfId="48" applyFont="1" applyBorder="1">
      <alignment/>
      <protection/>
    </xf>
    <xf numFmtId="0" fontId="4" fillId="0" borderId="16" xfId="48" applyFont="1" applyBorder="1">
      <alignment/>
      <protection/>
    </xf>
    <xf numFmtId="0" fontId="4" fillId="0" borderId="17" xfId="48" applyFont="1" applyBorder="1" applyAlignment="1">
      <alignment vertical="center" wrapText="1"/>
      <protection/>
    </xf>
    <xf numFmtId="0" fontId="4" fillId="0" borderId="10" xfId="48" applyFont="1" applyBorder="1" applyAlignment="1">
      <alignment vertical="center" wrapText="1"/>
      <protection/>
    </xf>
    <xf numFmtId="0" fontId="4" fillId="0" borderId="18" xfId="48" applyFont="1" applyBorder="1" applyAlignment="1">
      <alignment vertical="center" wrapText="1"/>
      <protection/>
    </xf>
    <xf numFmtId="0" fontId="4" fillId="0" borderId="17" xfId="48" applyFont="1" applyBorder="1">
      <alignment/>
      <protection/>
    </xf>
    <xf numFmtId="0" fontId="4" fillId="33" borderId="11" xfId="48" applyFont="1" applyFill="1" applyBorder="1">
      <alignment/>
      <protection/>
    </xf>
    <xf numFmtId="0" fontId="4" fillId="0" borderId="19" xfId="48" applyFont="1" applyBorder="1">
      <alignment/>
      <protection/>
    </xf>
    <xf numFmtId="0" fontId="4" fillId="0" borderId="13" xfId="48" applyFont="1" applyBorder="1" applyAlignment="1">
      <alignment vertical="center" wrapText="1"/>
      <protection/>
    </xf>
    <xf numFmtId="0" fontId="3" fillId="0" borderId="20" xfId="48" applyFont="1" applyBorder="1" applyAlignment="1">
      <alignment vertical="center" wrapText="1"/>
      <protection/>
    </xf>
    <xf numFmtId="0" fontId="3" fillId="0" borderId="12" xfId="48" applyFont="1" applyBorder="1" applyAlignment="1">
      <alignment vertical="center" wrapText="1"/>
      <protection/>
    </xf>
    <xf numFmtId="0" fontId="3" fillId="0" borderId="10" xfId="48" applyFont="1" applyBorder="1">
      <alignment/>
      <protection/>
    </xf>
    <xf numFmtId="0" fontId="4" fillId="0" borderId="13" xfId="48" applyFont="1" applyBorder="1">
      <alignment/>
      <protection/>
    </xf>
    <xf numFmtId="0" fontId="4" fillId="34" borderId="11" xfId="48" applyFont="1" applyFill="1" applyBorder="1">
      <alignment/>
      <protection/>
    </xf>
    <xf numFmtId="0" fontId="5" fillId="0" borderId="21" xfId="48" applyFont="1" applyBorder="1">
      <alignment/>
      <protection/>
    </xf>
    <xf numFmtId="0" fontId="5" fillId="0" borderId="22" xfId="48" applyFont="1" applyBorder="1" applyAlignment="1">
      <alignment vertical="center" wrapText="1"/>
      <protection/>
    </xf>
    <xf numFmtId="0" fontId="3" fillId="0" borderId="0" xfId="48" applyFont="1" applyBorder="1" applyAlignment="1">
      <alignment vertical="center" wrapText="1"/>
      <protection/>
    </xf>
    <xf numFmtId="0" fontId="3" fillId="0" borderId="18" xfId="48" applyFont="1" applyBorder="1">
      <alignment/>
      <protection/>
    </xf>
    <xf numFmtId="0" fontId="4" fillId="0" borderId="23" xfId="48" applyFont="1" applyBorder="1">
      <alignment/>
      <protection/>
    </xf>
    <xf numFmtId="0" fontId="5" fillId="0" borderId="0" xfId="48" applyFont="1" applyFill="1" applyBorder="1">
      <alignment/>
      <protection/>
    </xf>
    <xf numFmtId="0" fontId="4" fillId="0" borderId="0" xfId="48" applyFont="1" applyFill="1" applyBorder="1">
      <alignment/>
      <protection/>
    </xf>
    <xf numFmtId="0" fontId="5" fillId="0" borderId="24" xfId="48" applyFont="1" applyFill="1" applyBorder="1">
      <alignment/>
      <protection/>
    </xf>
    <xf numFmtId="0" fontId="0" fillId="34" borderId="0" xfId="0" applyFill="1" applyAlignment="1">
      <alignment/>
    </xf>
    <xf numFmtId="0" fontId="3" fillId="34" borderId="11" xfId="48" applyFont="1" applyFill="1" applyBorder="1">
      <alignment/>
      <protection/>
    </xf>
    <xf numFmtId="0" fontId="4" fillId="34" borderId="10" xfId="48" applyFont="1" applyFill="1" applyBorder="1">
      <alignment/>
      <protection/>
    </xf>
    <xf numFmtId="0" fontId="4" fillId="0" borderId="24" xfId="48" applyFont="1" applyFill="1" applyBorder="1">
      <alignment/>
      <protection/>
    </xf>
    <xf numFmtId="0" fontId="5" fillId="35" borderId="10" xfId="48" applyFont="1" applyFill="1" applyBorder="1" applyAlignment="1">
      <alignment vertical="center" wrapText="1"/>
      <protection/>
    </xf>
    <xf numFmtId="0" fontId="5" fillId="35" borderId="10" xfId="48" applyFont="1" applyFill="1" applyBorder="1">
      <alignment/>
      <protection/>
    </xf>
    <xf numFmtId="0" fontId="47" fillId="33" borderId="25" xfId="48" applyFont="1" applyFill="1" applyBorder="1">
      <alignment/>
      <protection/>
    </xf>
    <xf numFmtId="0" fontId="33" fillId="0" borderId="0" xfId="36" applyAlignment="1">
      <alignment/>
    </xf>
    <xf numFmtId="0" fontId="4" fillId="0" borderId="26" xfId="48" applyFont="1" applyFill="1" applyBorder="1">
      <alignment/>
      <protection/>
    </xf>
    <xf numFmtId="0" fontId="5" fillId="0" borderId="10" xfId="48" applyFont="1" applyBorder="1">
      <alignment/>
      <protection/>
    </xf>
    <xf numFmtId="0" fontId="3" fillId="0" borderId="10" xfId="48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8" fillId="0" borderId="10" xfId="48" applyFont="1" applyFill="1" applyBorder="1">
      <alignment/>
      <protection/>
    </xf>
    <xf numFmtId="0" fontId="8" fillId="0" borderId="10" xfId="48" applyFont="1" applyBorder="1">
      <alignment/>
      <protection/>
    </xf>
    <xf numFmtId="0" fontId="8" fillId="34" borderId="10" xfId="48" applyFont="1" applyFill="1" applyBorder="1">
      <alignment/>
      <protection/>
    </xf>
    <xf numFmtId="0" fontId="8" fillId="33" borderId="10" xfId="48" applyFont="1" applyFill="1" applyBorder="1">
      <alignment/>
      <protection/>
    </xf>
    <xf numFmtId="0" fontId="48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48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8" fillId="34" borderId="11" xfId="48" applyFont="1" applyFill="1" applyBorder="1">
      <alignment/>
      <protection/>
    </xf>
    <xf numFmtId="0" fontId="8" fillId="0" borderId="11" xfId="48" applyFont="1" applyBorder="1">
      <alignment/>
      <protection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48" applyFont="1" applyBorder="1">
      <alignment/>
      <protection/>
    </xf>
    <xf numFmtId="0" fontId="4" fillId="0" borderId="13" xfId="48" applyFont="1" applyBorder="1" applyAlignment="1">
      <alignment vertical="center" wrapText="1"/>
      <protection/>
    </xf>
    <xf numFmtId="0" fontId="49" fillId="0" borderId="2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" fillId="0" borderId="13" xfId="48" applyFont="1" applyBorder="1" applyAlignment="1">
      <alignment/>
      <protection/>
    </xf>
    <xf numFmtId="0" fontId="49" fillId="0" borderId="20" xfId="0" applyFont="1" applyBorder="1" applyAlignment="1">
      <alignment/>
    </xf>
    <xf numFmtId="0" fontId="49" fillId="0" borderId="12" xfId="0" applyFont="1" applyBorder="1" applyAlignment="1">
      <alignment/>
    </xf>
    <xf numFmtId="0" fontId="52" fillId="0" borderId="12" xfId="0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G3">
      <selection activeCell="H25" sqref="H25"/>
    </sheetView>
  </sheetViews>
  <sheetFormatPr defaultColWidth="9.140625" defaultRowHeight="15"/>
  <cols>
    <col min="1" max="1" width="11.421875" style="0" customWidth="1"/>
    <col min="2" max="2" width="15.140625" style="0" customWidth="1"/>
    <col min="3" max="3" width="13.8515625" style="0" customWidth="1"/>
    <col min="4" max="4" width="18.00390625" style="0" customWidth="1"/>
    <col min="5" max="5" width="11.421875" style="0" customWidth="1"/>
    <col min="6" max="6" width="15.28125" style="0" customWidth="1"/>
    <col min="7" max="7" width="16.28125" style="0" customWidth="1"/>
    <col min="8" max="8" width="17.28125" style="0" customWidth="1"/>
    <col min="9" max="9" width="17.7109375" style="0" customWidth="1"/>
    <col min="10" max="10" width="16.7109375" style="0" customWidth="1"/>
    <col min="11" max="11" width="14.8515625" style="0" customWidth="1"/>
    <col min="12" max="13" width="16.57421875" style="0" customWidth="1"/>
    <col min="14" max="14" width="16.421875" style="0" customWidth="1"/>
    <col min="15" max="15" width="12.57421875" style="0" customWidth="1"/>
    <col min="16" max="16" width="14.00390625" style="0" customWidth="1"/>
    <col min="18" max="18" width="9.140625" style="0" customWidth="1"/>
    <col min="19" max="19" width="19.421875" style="0" customWidth="1"/>
  </cols>
  <sheetData>
    <row r="1" spans="1:19" ht="15">
      <c r="A1" s="5" t="s">
        <v>0</v>
      </c>
      <c r="B1" s="24" t="s">
        <v>1</v>
      </c>
      <c r="C1" s="9"/>
      <c r="D1" s="10" t="s">
        <v>2</v>
      </c>
      <c r="E1" s="10"/>
      <c r="F1" s="10"/>
      <c r="G1" s="10" t="s">
        <v>2</v>
      </c>
      <c r="H1" s="10" t="s">
        <v>3</v>
      </c>
      <c r="I1" s="10" t="s">
        <v>3</v>
      </c>
      <c r="J1" s="10" t="s">
        <v>4</v>
      </c>
      <c r="K1" s="10" t="s">
        <v>5</v>
      </c>
      <c r="L1" s="17"/>
      <c r="M1" s="17"/>
      <c r="N1" s="10" t="s">
        <v>4</v>
      </c>
      <c r="O1" s="17" t="s">
        <v>6</v>
      </c>
      <c r="P1" s="11" t="s">
        <v>6</v>
      </c>
      <c r="Q1" s="7"/>
      <c r="R1" s="3"/>
      <c r="S1" s="30" t="s">
        <v>39</v>
      </c>
    </row>
    <row r="2" spans="1:19" ht="51.75" customHeight="1">
      <c r="A2" s="6"/>
      <c r="B2" s="25" t="s">
        <v>7</v>
      </c>
      <c r="C2" s="12"/>
      <c r="D2" s="13" t="s">
        <v>8</v>
      </c>
      <c r="E2" s="26"/>
      <c r="F2" s="26"/>
      <c r="G2" s="13" t="s">
        <v>8</v>
      </c>
      <c r="H2" s="13" t="s">
        <v>9</v>
      </c>
      <c r="I2" s="13" t="s">
        <v>9</v>
      </c>
      <c r="J2" s="18" t="s">
        <v>10</v>
      </c>
      <c r="K2" s="19"/>
      <c r="L2" s="19"/>
      <c r="M2" s="19"/>
      <c r="N2" s="20" t="s">
        <v>33</v>
      </c>
      <c r="O2" s="18" t="s">
        <v>11</v>
      </c>
      <c r="P2" s="14" t="s">
        <v>11</v>
      </c>
      <c r="Q2" s="8"/>
      <c r="R2" s="4"/>
      <c r="S2" s="43"/>
    </row>
    <row r="3" spans="1:19" ht="78">
      <c r="A3" s="6"/>
      <c r="B3" s="25" t="s">
        <v>12</v>
      </c>
      <c r="C3" s="12" t="s">
        <v>32</v>
      </c>
      <c r="D3" s="13" t="s">
        <v>12</v>
      </c>
      <c r="E3" s="13" t="s">
        <v>27</v>
      </c>
      <c r="F3" s="13" t="s">
        <v>30</v>
      </c>
      <c r="G3" s="13" t="s">
        <v>29</v>
      </c>
      <c r="H3" s="13" t="s">
        <v>12</v>
      </c>
      <c r="I3" s="13" t="s">
        <v>28</v>
      </c>
      <c r="J3" s="13" t="s">
        <v>12</v>
      </c>
      <c r="K3" s="13" t="s">
        <v>14</v>
      </c>
      <c r="L3" s="18" t="s">
        <v>13</v>
      </c>
      <c r="M3" s="18"/>
      <c r="N3" s="13" t="s">
        <v>28</v>
      </c>
      <c r="O3" s="18" t="s">
        <v>12</v>
      </c>
      <c r="P3" s="14" t="s">
        <v>28</v>
      </c>
      <c r="Q3" s="8"/>
      <c r="R3" s="36" t="s">
        <v>13</v>
      </c>
      <c r="S3" s="51" t="s">
        <v>38</v>
      </c>
    </row>
    <row r="4" spans="1:19" ht="15">
      <c r="A4" s="5" t="s">
        <v>15</v>
      </c>
      <c r="B4" s="1">
        <v>1934</v>
      </c>
      <c r="C4" s="15">
        <v>23</v>
      </c>
      <c r="D4" s="1">
        <v>426</v>
      </c>
      <c r="E4" s="1">
        <v>7</v>
      </c>
      <c r="F4" s="30">
        <v>2</v>
      </c>
      <c r="G4">
        <f>D4+F4</f>
        <v>428</v>
      </c>
      <c r="H4" s="1">
        <v>129</v>
      </c>
      <c r="I4" s="21">
        <v>129</v>
      </c>
      <c r="J4" s="1">
        <v>1285</v>
      </c>
      <c r="K4" s="1">
        <v>262</v>
      </c>
      <c r="L4" s="22">
        <f>J4/11655*64</f>
        <v>7.056199056199056</v>
      </c>
      <c r="M4" s="22">
        <v>7</v>
      </c>
      <c r="N4" s="1">
        <f>J4+M4</f>
        <v>1292</v>
      </c>
      <c r="O4" s="27">
        <v>71</v>
      </c>
      <c r="P4" s="40">
        <v>71</v>
      </c>
      <c r="Q4" s="7">
        <v>0</v>
      </c>
      <c r="R4" s="37">
        <f>F4+M4+Q4</f>
        <v>9</v>
      </c>
      <c r="S4" s="43">
        <f>B4+R4</f>
        <v>1943</v>
      </c>
    </row>
    <row r="5" spans="1:19" ht="15">
      <c r="A5" s="5" t="s">
        <v>16</v>
      </c>
      <c r="B5" s="1">
        <v>2134</v>
      </c>
      <c r="C5" s="15">
        <v>33</v>
      </c>
      <c r="D5" s="1">
        <v>498</v>
      </c>
      <c r="E5" s="1">
        <v>2</v>
      </c>
      <c r="F5">
        <v>2</v>
      </c>
      <c r="G5">
        <f>D5+F5</f>
        <v>500</v>
      </c>
      <c r="H5" s="1">
        <v>185</v>
      </c>
      <c r="I5" s="21">
        <v>185</v>
      </c>
      <c r="J5" s="1">
        <v>1341</v>
      </c>
      <c r="K5" s="1">
        <v>189</v>
      </c>
      <c r="L5" s="22">
        <f>J5/11655*64</f>
        <v>7.363706563706564</v>
      </c>
      <c r="M5" s="22">
        <v>7</v>
      </c>
      <c r="N5" s="1">
        <f>J5+M5</f>
        <v>1348</v>
      </c>
      <c r="O5" s="27">
        <v>77</v>
      </c>
      <c r="P5" s="40">
        <v>78</v>
      </c>
      <c r="Q5" s="7">
        <v>1</v>
      </c>
      <c r="R5" s="37">
        <f>F5+M5+Q5</f>
        <v>10</v>
      </c>
      <c r="S5" s="43">
        <f>B5+R5</f>
        <v>2144</v>
      </c>
    </row>
    <row r="6" spans="1:19" ht="15">
      <c r="A6" s="5" t="s">
        <v>17</v>
      </c>
      <c r="B6" s="1">
        <v>727</v>
      </c>
      <c r="C6" s="15">
        <v>8</v>
      </c>
      <c r="D6" s="1">
        <v>153</v>
      </c>
      <c r="E6" s="1">
        <v>7</v>
      </c>
      <c r="F6">
        <v>1</v>
      </c>
      <c r="G6">
        <f>D6+F6</f>
        <v>154</v>
      </c>
      <c r="H6" s="1">
        <v>70</v>
      </c>
      <c r="I6" s="21">
        <v>70</v>
      </c>
      <c r="J6" s="1">
        <v>475</v>
      </c>
      <c r="K6" s="1">
        <v>97</v>
      </c>
      <c r="L6" s="22">
        <f>J6/11655*64</f>
        <v>2.6083226083226085</v>
      </c>
      <c r="M6" s="22">
        <v>3</v>
      </c>
      <c r="N6" s="1">
        <f>J6+M6</f>
        <v>478</v>
      </c>
      <c r="O6" s="27">
        <v>21</v>
      </c>
      <c r="P6" s="40">
        <v>21</v>
      </c>
      <c r="Q6" s="7">
        <v>0</v>
      </c>
      <c r="R6" s="37">
        <f>F6+M6+Q6</f>
        <v>4</v>
      </c>
      <c r="S6" s="43">
        <f>B6+R6</f>
        <v>731</v>
      </c>
    </row>
    <row r="7" spans="1:19" ht="15">
      <c r="A7" s="5" t="s">
        <v>18</v>
      </c>
      <c r="B7" s="1">
        <v>12441</v>
      </c>
      <c r="C7" s="15">
        <v>47</v>
      </c>
      <c r="D7" s="1">
        <v>3038</v>
      </c>
      <c r="E7" s="1">
        <v>26</v>
      </c>
      <c r="F7">
        <v>12</v>
      </c>
      <c r="G7">
        <f>D7+F7</f>
        <v>3050</v>
      </c>
      <c r="H7" s="1">
        <v>1017</v>
      </c>
      <c r="I7" s="21">
        <v>1017</v>
      </c>
      <c r="J7" s="1">
        <v>7855</v>
      </c>
      <c r="K7" s="1">
        <v>1180</v>
      </c>
      <c r="L7" s="22">
        <f>J7/11655*64</f>
        <v>43.13341913341913</v>
      </c>
      <c r="M7" s="22">
        <v>43</v>
      </c>
      <c r="N7" s="1">
        <f>J7+M7</f>
        <v>7898</v>
      </c>
      <c r="O7" s="27">
        <v>484</v>
      </c>
      <c r="P7" s="30">
        <v>484</v>
      </c>
      <c r="Q7" s="7">
        <v>0</v>
      </c>
      <c r="R7" s="37">
        <f>F7+M7+Q7</f>
        <v>55</v>
      </c>
      <c r="S7" s="43">
        <f>B7+R7</f>
        <v>12496</v>
      </c>
    </row>
    <row r="8" spans="1:19" ht="15">
      <c r="A8" s="5" t="s">
        <v>19</v>
      </c>
      <c r="B8" s="1">
        <v>1049</v>
      </c>
      <c r="C8" s="15">
        <v>1</v>
      </c>
      <c r="D8" s="1">
        <v>242</v>
      </c>
      <c r="E8" s="1">
        <v>0</v>
      </c>
      <c r="F8">
        <v>1</v>
      </c>
      <c r="G8">
        <f>D8+F8</f>
        <v>243</v>
      </c>
      <c r="H8" s="1">
        <v>65</v>
      </c>
      <c r="I8" s="21">
        <v>65</v>
      </c>
      <c r="J8" s="1">
        <v>699</v>
      </c>
      <c r="K8" s="1">
        <v>0</v>
      </c>
      <c r="L8" s="22">
        <f>J8/11655*64</f>
        <v>3.8383526383526383</v>
      </c>
      <c r="M8" s="22">
        <v>4</v>
      </c>
      <c r="N8" s="1">
        <f>J8+M8</f>
        <v>703</v>
      </c>
      <c r="O8" s="27">
        <v>42</v>
      </c>
      <c r="P8" s="30">
        <v>43</v>
      </c>
      <c r="Q8" s="7">
        <v>1</v>
      </c>
      <c r="R8" s="37">
        <f>F8+M8+Q8</f>
        <v>6</v>
      </c>
      <c r="S8" s="43">
        <f>B8+R8</f>
        <v>1055</v>
      </c>
    </row>
    <row r="9" spans="1:19" ht="15.75" thickBot="1">
      <c r="A9" s="5" t="s">
        <v>20</v>
      </c>
      <c r="B9" s="2">
        <v>18285</v>
      </c>
      <c r="C9" s="28">
        <f>SUM(C4:C8)</f>
        <v>112</v>
      </c>
      <c r="D9" s="16">
        <v>4357</v>
      </c>
      <c r="E9" s="1">
        <f>SUM(E4:E8)</f>
        <v>42</v>
      </c>
      <c r="F9">
        <f>SUM(F4:F8)</f>
        <v>18</v>
      </c>
      <c r="G9" s="32">
        <f>SUM(G4:G8)</f>
        <v>4375</v>
      </c>
      <c r="H9" s="16">
        <v>1466</v>
      </c>
      <c r="I9" s="33">
        <v>1466</v>
      </c>
      <c r="J9" s="16">
        <f>SUM(J4:J8)</f>
        <v>11655</v>
      </c>
      <c r="K9" s="23">
        <f>SUM(K4:K8)</f>
        <v>1728</v>
      </c>
      <c r="L9" s="22">
        <f>J9/11655*64</f>
        <v>64</v>
      </c>
      <c r="M9" s="22">
        <f>SUM(M4:M8)</f>
        <v>64</v>
      </c>
      <c r="N9" s="34">
        <f>J9+M9</f>
        <v>11719</v>
      </c>
      <c r="O9" s="38">
        <v>695</v>
      </c>
      <c r="P9" s="32">
        <f>SUM(P4:P8)</f>
        <v>697</v>
      </c>
      <c r="Q9" s="7"/>
      <c r="R9" s="37">
        <v>84</v>
      </c>
      <c r="S9" s="43">
        <f>B9+R9</f>
        <v>18369</v>
      </c>
    </row>
    <row r="10" spans="14:18" ht="15">
      <c r="N10" s="35"/>
      <c r="R10" s="31"/>
    </row>
    <row r="11" ht="15">
      <c r="A11" s="29" t="s">
        <v>21</v>
      </c>
    </row>
    <row r="14" spans="4:9" ht="15">
      <c r="D14" t="s">
        <v>22</v>
      </c>
      <c r="E14" s="1">
        <v>426</v>
      </c>
      <c r="F14">
        <f>E14/4357*18</f>
        <v>1.7599265549690153</v>
      </c>
      <c r="I14">
        <f>C9+D9+H9+J9+O9</f>
        <v>18285</v>
      </c>
    </row>
    <row r="15" spans="4:6" ht="15">
      <c r="D15" t="s">
        <v>23</v>
      </c>
      <c r="E15" s="1">
        <v>498</v>
      </c>
      <c r="F15">
        <f>E15/4357*18</f>
        <v>2.0573789304567365</v>
      </c>
    </row>
    <row r="16" spans="4:9" ht="15">
      <c r="D16" t="s">
        <v>24</v>
      </c>
      <c r="E16" s="1">
        <v>153</v>
      </c>
      <c r="F16">
        <f>E16/4357*18</f>
        <v>0.6320862979114069</v>
      </c>
      <c r="H16" t="s">
        <v>31</v>
      </c>
      <c r="I16">
        <f>C9+G9+I9+N9+P9</f>
        <v>18369</v>
      </c>
    </row>
    <row r="17" spans="4:6" ht="15">
      <c r="D17" t="s">
        <v>25</v>
      </c>
      <c r="E17" s="1">
        <v>3038</v>
      </c>
      <c r="F17">
        <f>E17/4357*18</f>
        <v>12.550837732384668</v>
      </c>
    </row>
    <row r="18" spans="4:8" ht="15">
      <c r="D18" t="s">
        <v>26</v>
      </c>
      <c r="E18" s="1">
        <v>242</v>
      </c>
      <c r="F18">
        <f>E18/4357*18</f>
        <v>0.9997704842781729</v>
      </c>
      <c r="H18" s="39"/>
    </row>
    <row r="19" spans="5:6" ht="15.75" thickBot="1">
      <c r="E19" s="16">
        <v>4357</v>
      </c>
      <c r="F19">
        <f>SUM(F14:F18)</f>
        <v>18</v>
      </c>
    </row>
  </sheetData>
  <sheetProtection/>
  <printOptions/>
  <pageMargins left="0.7" right="0.7" top="0.75" bottom="0.75" header="0.3" footer="0.3"/>
  <pageSetup fitToHeight="0" fitToWidth="1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3.28125" style="0" customWidth="1"/>
    <col min="2" max="2" width="15.28125" style="0" customWidth="1"/>
    <col min="3" max="3" width="11.57421875" style="0" customWidth="1"/>
    <col min="5" max="5" width="13.7109375" style="0" customWidth="1"/>
    <col min="6" max="6" width="16.28125" style="0" customWidth="1"/>
    <col min="7" max="7" width="0" style="0" hidden="1" customWidth="1"/>
    <col min="8" max="8" width="15.7109375" style="0" customWidth="1"/>
    <col min="9" max="9" width="15.421875" style="0" customWidth="1"/>
    <col min="10" max="10" width="16.00390625" style="0" customWidth="1"/>
    <col min="11" max="11" width="13.28125" style="0" customWidth="1"/>
    <col min="12" max="12" width="14.57421875" style="0" customWidth="1"/>
    <col min="13" max="13" width="13.8515625" style="0" customWidth="1"/>
  </cols>
  <sheetData>
    <row r="1" spans="1:13" ht="15">
      <c r="A1" s="41" t="s">
        <v>0</v>
      </c>
      <c r="B1" s="41" t="s">
        <v>1</v>
      </c>
      <c r="C1" s="61" t="s">
        <v>2</v>
      </c>
      <c r="D1" s="62"/>
      <c r="E1" s="63"/>
      <c r="F1" s="1" t="s">
        <v>3</v>
      </c>
      <c r="G1" s="1" t="s">
        <v>4</v>
      </c>
      <c r="H1" s="1" t="s">
        <v>5</v>
      </c>
      <c r="I1" s="1"/>
      <c r="J1" s="1" t="s">
        <v>4</v>
      </c>
      <c r="K1" s="1" t="s">
        <v>6</v>
      </c>
      <c r="L1" s="50"/>
      <c r="M1" s="55" t="s">
        <v>39</v>
      </c>
    </row>
    <row r="2" spans="1:13" ht="31.5" customHeight="1">
      <c r="A2" s="4"/>
      <c r="B2" s="4"/>
      <c r="C2" s="58" t="s">
        <v>8</v>
      </c>
      <c r="D2" s="59"/>
      <c r="E2" s="60"/>
      <c r="F2" s="13" t="s">
        <v>9</v>
      </c>
      <c r="G2" s="13" t="s">
        <v>10</v>
      </c>
      <c r="H2" s="42"/>
      <c r="I2" s="58" t="s">
        <v>33</v>
      </c>
      <c r="J2" s="64"/>
      <c r="K2" s="13" t="s">
        <v>11</v>
      </c>
      <c r="L2" s="50"/>
      <c r="M2" s="50"/>
    </row>
    <row r="3" spans="1:13" ht="93">
      <c r="A3" s="4"/>
      <c r="B3" s="4" t="s">
        <v>12</v>
      </c>
      <c r="C3" s="13" t="s">
        <v>34</v>
      </c>
      <c r="D3" s="13" t="s">
        <v>35</v>
      </c>
      <c r="E3" s="13" t="s">
        <v>28</v>
      </c>
      <c r="F3" s="13" t="s">
        <v>28</v>
      </c>
      <c r="G3" s="13" t="s">
        <v>12</v>
      </c>
      <c r="H3" s="13" t="s">
        <v>14</v>
      </c>
      <c r="I3" s="13" t="s">
        <v>36</v>
      </c>
      <c r="J3" s="13" t="s">
        <v>28</v>
      </c>
      <c r="K3" s="13" t="s">
        <v>28</v>
      </c>
      <c r="L3" s="51" t="s">
        <v>37</v>
      </c>
      <c r="M3" s="51" t="s">
        <v>28</v>
      </c>
    </row>
    <row r="4" spans="1:13" ht="17.25">
      <c r="A4" s="41" t="s">
        <v>15</v>
      </c>
      <c r="B4" s="45">
        <v>1934</v>
      </c>
      <c r="C4" s="45">
        <v>7</v>
      </c>
      <c r="D4" s="44">
        <v>2</v>
      </c>
      <c r="E4" s="44">
        <v>428</v>
      </c>
      <c r="F4" s="45">
        <v>129</v>
      </c>
      <c r="G4" s="45">
        <v>1285</v>
      </c>
      <c r="H4" s="45">
        <v>262</v>
      </c>
      <c r="I4" s="45">
        <v>7</v>
      </c>
      <c r="J4" s="45">
        <f aca="true" t="shared" si="0" ref="J4:J9">G4+I4</f>
        <v>1292</v>
      </c>
      <c r="K4" s="44">
        <v>71</v>
      </c>
      <c r="L4" s="44">
        <v>9</v>
      </c>
      <c r="M4" s="48">
        <f>B4+L4</f>
        <v>1943</v>
      </c>
    </row>
    <row r="5" spans="1:13" ht="17.25">
      <c r="A5" s="41" t="s">
        <v>16</v>
      </c>
      <c r="B5" s="45">
        <v>2134</v>
      </c>
      <c r="C5" s="45">
        <v>2</v>
      </c>
      <c r="D5" s="48">
        <v>2</v>
      </c>
      <c r="E5" s="48">
        <v>500</v>
      </c>
      <c r="F5" s="45">
        <v>185</v>
      </c>
      <c r="G5" s="45">
        <v>1341</v>
      </c>
      <c r="H5" s="45">
        <v>189</v>
      </c>
      <c r="I5" s="45">
        <v>7</v>
      </c>
      <c r="J5" s="45">
        <f t="shared" si="0"/>
        <v>1348</v>
      </c>
      <c r="K5" s="44">
        <v>78</v>
      </c>
      <c r="L5" s="44">
        <v>10</v>
      </c>
      <c r="M5" s="48">
        <f>B5+L5</f>
        <v>2144</v>
      </c>
    </row>
    <row r="6" spans="1:13" ht="17.25">
      <c r="A6" s="41" t="s">
        <v>17</v>
      </c>
      <c r="B6" s="45">
        <v>727</v>
      </c>
      <c r="C6" s="45">
        <v>7</v>
      </c>
      <c r="D6" s="48">
        <v>1</v>
      </c>
      <c r="E6" s="48">
        <v>154</v>
      </c>
      <c r="F6" s="45">
        <v>70</v>
      </c>
      <c r="G6" s="45">
        <v>475</v>
      </c>
      <c r="H6" s="45">
        <v>97</v>
      </c>
      <c r="I6" s="45">
        <v>3</v>
      </c>
      <c r="J6" s="45">
        <f t="shared" si="0"/>
        <v>478</v>
      </c>
      <c r="K6" s="44">
        <v>21</v>
      </c>
      <c r="L6" s="44">
        <v>4</v>
      </c>
      <c r="M6" s="48">
        <f>B6+L6</f>
        <v>731</v>
      </c>
    </row>
    <row r="7" spans="1:13" ht="17.25">
      <c r="A7" s="41" t="s">
        <v>18</v>
      </c>
      <c r="B7" s="45">
        <v>12441</v>
      </c>
      <c r="C7" s="45">
        <v>26</v>
      </c>
      <c r="D7" s="48">
        <v>12</v>
      </c>
      <c r="E7" s="48">
        <v>3050</v>
      </c>
      <c r="F7" s="45">
        <v>1017</v>
      </c>
      <c r="G7" s="45">
        <v>7855</v>
      </c>
      <c r="H7" s="45">
        <v>1180</v>
      </c>
      <c r="I7" s="45">
        <v>43</v>
      </c>
      <c r="J7" s="45">
        <f t="shared" si="0"/>
        <v>7898</v>
      </c>
      <c r="K7" s="44">
        <v>484</v>
      </c>
      <c r="L7" s="44">
        <v>55</v>
      </c>
      <c r="M7" s="48">
        <f>B7+L7</f>
        <v>12496</v>
      </c>
    </row>
    <row r="8" spans="1:13" ht="17.25">
      <c r="A8" s="41" t="s">
        <v>19</v>
      </c>
      <c r="B8" s="45">
        <v>1049</v>
      </c>
      <c r="C8" s="45">
        <v>0</v>
      </c>
      <c r="D8" s="48">
        <v>1</v>
      </c>
      <c r="E8" s="48">
        <v>243</v>
      </c>
      <c r="F8" s="45">
        <v>65</v>
      </c>
      <c r="G8" s="45">
        <v>699</v>
      </c>
      <c r="H8" s="45">
        <v>0</v>
      </c>
      <c r="I8" s="45">
        <v>4</v>
      </c>
      <c r="J8" s="45">
        <f t="shared" si="0"/>
        <v>703</v>
      </c>
      <c r="K8" s="44">
        <v>43</v>
      </c>
      <c r="L8" s="44">
        <v>6</v>
      </c>
      <c r="M8" s="48">
        <f>B8+L8</f>
        <v>1055</v>
      </c>
    </row>
    <row r="9" spans="1:13" ht="18" thickBot="1">
      <c r="A9" s="41" t="s">
        <v>20</v>
      </c>
      <c r="B9" s="57">
        <v>18285</v>
      </c>
      <c r="C9" s="45">
        <f>SUM(C4:C8)</f>
        <v>42</v>
      </c>
      <c r="D9" s="48">
        <f>SUM(D4:D8)</f>
        <v>18</v>
      </c>
      <c r="E9" s="49">
        <v>4375</v>
      </c>
      <c r="F9" s="46">
        <v>1466</v>
      </c>
      <c r="G9" s="47">
        <f>SUM(G4:G8)</f>
        <v>11655</v>
      </c>
      <c r="H9" s="53">
        <f>SUM(H4:H8)</f>
        <v>1728</v>
      </c>
      <c r="I9" s="54">
        <f>SUM(I4:I8)</f>
        <v>64</v>
      </c>
      <c r="J9" s="53">
        <f t="shared" si="0"/>
        <v>11719</v>
      </c>
      <c r="K9" s="49">
        <f>SUM(K4:K8)</f>
        <v>697</v>
      </c>
      <c r="L9" s="48">
        <f>SUM(L4:L8)</f>
        <v>84</v>
      </c>
      <c r="M9" s="56">
        <f>B9+L9</f>
        <v>18369</v>
      </c>
    </row>
    <row r="10" spans="9:10" ht="15">
      <c r="I10" s="52"/>
      <c r="J10" s="30"/>
    </row>
  </sheetData>
  <sheetProtection/>
  <mergeCells count="3">
    <mergeCell ref="C2:E2"/>
    <mergeCell ref="C1:E1"/>
    <mergeCell ref="I2:J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Roberto</cp:lastModifiedBy>
  <cp:lastPrinted>2020-05-26T12:35:43Z</cp:lastPrinted>
  <dcterms:created xsi:type="dcterms:W3CDTF">2020-05-25T12:01:45Z</dcterms:created>
  <dcterms:modified xsi:type="dcterms:W3CDTF">2020-06-01T06:50:13Z</dcterms:modified>
  <cp:category/>
  <cp:version/>
  <cp:contentType/>
  <cp:contentStatus/>
</cp:coreProperties>
</file>